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Digital\Anual\"/>
    </mc:Choice>
  </mc:AlternateContent>
  <bookViews>
    <workbookView xWindow="0" yWindow="0" windowWidth="28800" windowHeight="12480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F11" i="1" s="1"/>
  <c r="E18" i="1"/>
  <c r="E17" i="1"/>
  <c r="F17" i="1" s="1"/>
  <c r="E16" i="1"/>
  <c r="F16" i="1" s="1"/>
  <c r="E15" i="1"/>
  <c r="F15" i="1" s="1"/>
  <c r="E8" i="1"/>
  <c r="F8" i="1" s="1"/>
  <c r="E7" i="1"/>
  <c r="F7" i="1" s="1"/>
  <c r="E6" i="1"/>
  <c r="F6" i="1" s="1"/>
  <c r="E5" i="1"/>
  <c r="F5" i="1" s="1"/>
  <c r="D12" i="1"/>
  <c r="C12" i="1"/>
  <c r="B12" i="1"/>
  <c r="D4" i="1"/>
  <c r="C4" i="1"/>
  <c r="B4" i="1"/>
  <c r="D3" i="1" l="1"/>
  <c r="E12" i="1"/>
  <c r="F12" i="1" s="1"/>
  <c r="C3" i="1"/>
  <c r="B3" i="1"/>
  <c r="F18" i="1"/>
  <c r="E4" i="1"/>
  <c r="E3" i="1" l="1"/>
  <c r="F3" i="1"/>
  <c r="F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<sst xmlns="http://schemas.openxmlformats.org/spreadsheetml/2006/main" count="27" uniqueCount="27">
  <si>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</si>
  <si>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</si>
  <si>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</si>
  <si>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</si>
  <si>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</si>
  <si>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</si>
  <si>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</si>
  <si>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</si>
  <si>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</si>
  <si>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</si>
  <si>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</si>
  <si>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</si>
  <si>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</si>
  <si>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</si>
  <si>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</si>
  <si>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</si>
  <si>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</si>
  <si>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</si>
  <si>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</si>
  <si>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</si>
  <si>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</si>
  <si>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</si>
  <si>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</si>
  <si>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</si>
  <si>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</si>
  <si>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</si>
  <si>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Patronato de Explora
Estado Analítico del Activo
Del 01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</si>
</sst>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1721309</xdr:colOff>
      <xdr:row>1</xdr:row>
      <xdr:rowOff>9524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1309" cy="581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E3" sqref="E3"/>
    </sheetView>
  </sheetViews>
  <sheetFormatPr baseColWidth="10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24</v>
      </c>
    </row>
    <row r="3" spans="1:6" x14ac:dyDescent="0.2">
      <c r="A3" s="5" t="s">
        <v>0</v>
      </c>
      <c r="B3" s="6">
        <f>+B4+B12</f>
        <v>232350812.28999999</v>
      </c>
      <c r="C3" s="6">
        <f t="shared" ref="C3:E3" si="0">+C4+C12</f>
        <v>279736539.44</v>
      </c>
      <c r="D3" s="6">
        <f t="shared" si="0"/>
        <v>290127180.87</v>
      </c>
      <c r="E3" s="6">
        <f t="shared" si="0"/>
        <v>221960170.85999995</v>
      </c>
      <c r="F3" s="6">
        <f t="shared" ref="F3:F18" si="1">+E3-B3</f>
        <v>-10390641.430000037</v>
      </c>
    </row>
    <row r="4" spans="1:6" x14ac:dyDescent="0.2">
      <c r="A4" s="7" t="s">
        <v>4</v>
      </c>
      <c r="B4" s="6">
        <f>SUM(B5:B11)</f>
        <v>111246185.76000001</v>
      </c>
      <c r="C4" s="6">
        <f t="shared" ref="C4:E4" si="2">SUM(C5:C11)</f>
        <v>188237368.37</v>
      </c>
      <c r="D4" s="6">
        <f t="shared" si="2"/>
        <v>265854445.36000001</v>
      </c>
      <c r="E4" s="6">
        <f t="shared" si="2"/>
        <v>33629108.769999973</v>
      </c>
      <c r="F4" s="6">
        <f t="shared" si="1"/>
        <v>-77617076.990000039</v>
      </c>
    </row>
    <row r="5" spans="1:6" x14ac:dyDescent="0.2">
      <c r="A5" s="8" t="s">
        <v>5</v>
      </c>
      <c r="B5" s="9">
        <v>76446570.719999999</v>
      </c>
      <c r="C5" s="9">
        <v>87111013.420000002</v>
      </c>
      <c r="D5" s="9">
        <v>143943947.86000001</v>
      </c>
      <c r="E5" s="9">
        <f>+B5+C5-D5</f>
        <v>19613636.279999971</v>
      </c>
      <c r="F5" s="9">
        <f t="shared" si="1"/>
        <v>-56832934.440000027</v>
      </c>
    </row>
    <row r="6" spans="1:6" x14ac:dyDescent="0.2">
      <c r="A6" s="8" t="s">
        <v>6</v>
      </c>
      <c r="B6" s="9">
        <v>34376578.200000003</v>
      </c>
      <c r="C6" s="9">
        <v>66808638.25</v>
      </c>
      <c r="D6" s="9">
        <v>88841987.219999999</v>
      </c>
      <c r="E6" s="9">
        <f t="shared" ref="E6:E8" si="3">+B6+C6-D6</f>
        <v>12343229.230000004</v>
      </c>
      <c r="F6" s="9">
        <f t="shared" si="1"/>
        <v>-22033348.969999999</v>
      </c>
    </row>
    <row r="7" spans="1:6" x14ac:dyDescent="0.2">
      <c r="A7" s="8" t="s">
        <v>7</v>
      </c>
      <c r="B7" s="9">
        <v>203079.42</v>
      </c>
      <c r="C7" s="9">
        <v>34166711.789999999</v>
      </c>
      <c r="D7" s="9">
        <v>32917505.370000001</v>
      </c>
      <c r="E7" s="9">
        <f t="shared" si="3"/>
        <v>1452285.8399999999</v>
      </c>
      <c r="F7" s="9">
        <f t="shared" si="1"/>
        <v>1249206.42</v>
      </c>
    </row>
    <row r="8" spans="1:6" x14ac:dyDescent="0.2">
      <c r="A8" s="8" t="s">
        <v>1</v>
      </c>
      <c r="B8" s="9">
        <v>0</v>
      </c>
      <c r="C8" s="9">
        <v>151004.91</v>
      </c>
      <c r="D8" s="9">
        <v>151004.91</v>
      </c>
      <c r="E8" s="9">
        <f t="shared" si="3"/>
        <v>0</v>
      </c>
      <c r="F8" s="9">
        <f t="shared" si="1"/>
        <v>0</v>
      </c>
    </row>
    <row r="9" spans="1:6" x14ac:dyDescent="0.2">
      <c r="A9" s="8" t="s">
        <v>2</v>
      </c>
      <c r="B9" s="9"/>
      <c r="C9" s="9"/>
      <c r="D9" s="9"/>
      <c r="E9" s="9"/>
      <c r="F9" s="9"/>
    </row>
    <row r="10" spans="1:6" x14ac:dyDescent="0.2">
      <c r="A10" s="8" t="s">
        <v>8</v>
      </c>
      <c r="B10" s="9"/>
      <c r="C10" s="9"/>
      <c r="D10" s="9"/>
      <c r="E10" s="9"/>
      <c r="F10" s="9"/>
    </row>
    <row r="11" spans="1:6" x14ac:dyDescent="0.2">
      <c r="A11" s="8" t="s">
        <v>9</v>
      </c>
      <c r="B11" s="9">
        <v>219957.42</v>
      </c>
      <c r="C11" s="9">
        <v>0</v>
      </c>
      <c r="D11" s="9">
        <v>0</v>
      </c>
      <c r="E11" s="9">
        <f t="shared" ref="E11" si="4">+B11+C11-D11</f>
        <v>219957.42</v>
      </c>
      <c r="F11" s="9">
        <f t="shared" si="1"/>
        <v>0</v>
      </c>
    </row>
    <row r="12" spans="1:6" x14ac:dyDescent="0.2">
      <c r="A12" s="7" t="s">
        <v>10</v>
      </c>
      <c r="B12" s="6">
        <f>+B15+B16+B17-B18</f>
        <v>121104626.52999999</v>
      </c>
      <c r="C12" s="6">
        <f>+C15+C16+C17+C18</f>
        <v>91499171.069999993</v>
      </c>
      <c r="D12" s="6">
        <f>+D15+D16+D17+D18</f>
        <v>24272735.509999998</v>
      </c>
      <c r="E12" s="6">
        <f t="shared" ref="E12" si="5">+E15+E16+E17-E18</f>
        <v>188331062.08999997</v>
      </c>
      <c r="F12" s="6">
        <f t="shared" si="1"/>
        <v>67226435.559999987</v>
      </c>
    </row>
    <row r="13" spans="1:6" x14ac:dyDescent="0.2">
      <c r="A13" s="8" t="s">
        <v>11</v>
      </c>
      <c r="B13" s="9"/>
      <c r="C13" s="9"/>
      <c r="D13" s="9"/>
      <c r="E13" s="9"/>
      <c r="F13" s="9"/>
    </row>
    <row r="14" spans="1:6" x14ac:dyDescent="0.2">
      <c r="A14" s="8" t="s">
        <v>12</v>
      </c>
      <c r="B14" s="10"/>
      <c r="C14" s="10"/>
      <c r="D14" s="10"/>
      <c r="E14" s="10"/>
      <c r="F14" s="10"/>
    </row>
    <row r="15" spans="1:6" x14ac:dyDescent="0.2">
      <c r="A15" s="8" t="s">
        <v>13</v>
      </c>
      <c r="B15" s="10">
        <v>81008816.930000007</v>
      </c>
      <c r="C15" s="10">
        <v>49947016.289999999</v>
      </c>
      <c r="D15" s="10">
        <v>11399426.949999999</v>
      </c>
      <c r="E15" s="10">
        <f t="shared" ref="E15:E17" si="6">+B15+C15-D15</f>
        <v>119556406.27</v>
      </c>
      <c r="F15" s="10">
        <f t="shared" si="1"/>
        <v>38547589.339999989</v>
      </c>
    </row>
    <row r="16" spans="1:6" x14ac:dyDescent="0.2">
      <c r="A16" s="8" t="s">
        <v>14</v>
      </c>
      <c r="B16" s="9">
        <v>57938612.630000003</v>
      </c>
      <c r="C16" s="9">
        <v>41466733.289999999</v>
      </c>
      <c r="D16" s="9">
        <v>0</v>
      </c>
      <c r="E16" s="9">
        <f t="shared" si="6"/>
        <v>99405345.920000002</v>
      </c>
      <c r="F16" s="9">
        <f t="shared" si="1"/>
        <v>41466733.289999999</v>
      </c>
    </row>
    <row r="17" spans="1:6" x14ac:dyDescent="0.2">
      <c r="A17" s="8" t="s">
        <v>15</v>
      </c>
      <c r="B17" s="9">
        <v>4411045.8899999997</v>
      </c>
      <c r="C17" s="9">
        <v>85421.49</v>
      </c>
      <c r="D17" s="9">
        <v>121921.49</v>
      </c>
      <c r="E17" s="9">
        <f t="shared" si="6"/>
        <v>4374545.8899999997</v>
      </c>
      <c r="F17" s="9">
        <f t="shared" si="1"/>
        <v>-36500</v>
      </c>
    </row>
    <row r="18" spans="1:6" x14ac:dyDescent="0.2">
      <c r="A18" s="8" t="s">
        <v>16</v>
      </c>
      <c r="B18" s="9">
        <v>22253848.920000002</v>
      </c>
      <c r="C18" s="9">
        <v>0</v>
      </c>
      <c r="D18" s="9">
        <v>12751387.07</v>
      </c>
      <c r="E18" s="9">
        <f>+B18+D18-C18</f>
        <v>35005235.990000002</v>
      </c>
      <c r="F18" s="9">
        <f t="shared" si="1"/>
        <v>12751387.07</v>
      </c>
    </row>
    <row r="19" spans="1:6" x14ac:dyDescent="0.2">
      <c r="A19" s="8" t="s">
        <v>17</v>
      </c>
      <c r="B19" s="9"/>
      <c r="C19" s="9"/>
      <c r="D19" s="9"/>
      <c r="E19" s="9"/>
      <c r="F19" s="9"/>
    </row>
    <row r="20" spans="1:6" x14ac:dyDescent="0.2">
      <c r="A20" s="8" t="s">
        <v>18</v>
      </c>
      <c r="B20" s="9"/>
      <c r="C20" s="9"/>
      <c r="D20" s="9"/>
      <c r="E20" s="9"/>
      <c r="F20" s="9"/>
    </row>
    <row r="21" spans="1:6" x14ac:dyDescent="0.2">
      <c r="A21" s="8" t="s">
        <v>19</v>
      </c>
      <c r="B21" s="9"/>
      <c r="C21" s="9"/>
      <c r="D21" s="9"/>
      <c r="E21" s="9"/>
      <c r="F21" s="9"/>
    </row>
    <row r="23" spans="1:6" ht="12.75" x14ac:dyDescent="0.2">
      <c r="A23" s="2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ACCESOE</cp:lastModifiedBy>
  <cp:lastPrinted>2018-03-08T18:40:55Z</cp:lastPrinted>
  <dcterms:created xsi:type="dcterms:W3CDTF">2014-02-09T04:04:15Z</dcterms:created>
  <dcterms:modified xsi:type="dcterms:W3CDTF">2022-02-07T23:27:54Z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